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05" windowWidth="28275" windowHeight="12300"/>
  </bookViews>
  <sheets>
    <sheet name="Namen in Tabellen" sheetId="3" r:id="rId1"/>
    <sheet name="Übersicht" sheetId="7" r:id="rId2"/>
    <sheet name="Monatsvergleich" sheetId="6" r:id="rId3"/>
  </sheets>
  <externalReferences>
    <externalReference r:id="rId4"/>
    <externalReference r:id="rId5"/>
  </externalReferences>
  <definedNames>
    <definedName name="bJahr" localSheetId="2">Monatsvergleich!#REF!</definedName>
    <definedName name="bJahr">[2]Monatsvergleich!#REF!</definedName>
    <definedName name="bJahrZeile" localSheetId="2">Monatsvergleich!#REF!</definedName>
    <definedName name="bJahrZeile">[2]Monatsvergleich!#REF!</definedName>
    <definedName name="Monat" localSheetId="2">Monatsvergleich!#REF!</definedName>
    <definedName name="Monat">[2]Monatsvergleich!#REF!</definedName>
    <definedName name="RechngListe">OFFSET([1]Rechnungen!$A$1:$D$1,0,0,COUNTA([1]Rechnungen!$A:$A))</definedName>
    <definedName name="Start" localSheetId="2">Monatsvergleich!$A$1</definedName>
    <definedName name="Start">[2]Monatsvergleich!$A$1</definedName>
    <definedName name="vJahr" localSheetId="2">Monatsvergleich!#REF!</definedName>
    <definedName name="vJahr">[2]Monatsvergleich!#REF!</definedName>
    <definedName name="vJahrZeile" localSheetId="2">Monatsvergleich!#REF!</definedName>
    <definedName name="vJahrZeile">[2]Monatsvergleich!#REF!</definedName>
  </definedNames>
  <calcPr calcId="145621"/>
</workbook>
</file>

<file path=xl/calcChain.xml><?xml version="1.0" encoding="utf-8"?>
<calcChain xmlns="http://schemas.openxmlformats.org/spreadsheetml/2006/main">
  <c r="G1" i="7" l="1"/>
  <c r="E5" i="3"/>
  <c r="B1" i="3" s="1"/>
  <c r="E6" i="3"/>
  <c r="E7" i="3"/>
  <c r="E8" i="3"/>
  <c r="E9" i="3"/>
  <c r="C10" i="3"/>
  <c r="C2" i="7" s="1"/>
  <c r="B10" i="3"/>
  <c r="B2" i="7" s="1"/>
  <c r="A2" i="7"/>
  <c r="A1" i="7"/>
  <c r="B1" i="7"/>
  <c r="C1" i="7"/>
  <c r="D1" i="7"/>
  <c r="C6" i="6"/>
  <c r="D6" i="6"/>
  <c r="E6" i="6"/>
  <c r="F6" i="6"/>
  <c r="G6" i="6"/>
  <c r="H6" i="6"/>
  <c r="I6" i="6"/>
  <c r="J6" i="6"/>
  <c r="K6" i="6"/>
  <c r="L6" i="6"/>
  <c r="M6" i="6"/>
  <c r="N6" i="6"/>
  <c r="B6" i="6"/>
  <c r="N2" i="6"/>
  <c r="N3" i="6"/>
  <c r="N4" i="6"/>
  <c r="N5" i="6"/>
  <c r="A5" i="6"/>
  <c r="A4" i="6" s="1"/>
  <c r="A3" i="6" s="1"/>
  <c r="A2" i="6" s="1"/>
  <c r="B2" i="3"/>
  <c r="E10" i="3" l="1"/>
  <c r="D10" i="3"/>
  <c r="D2" i="7" s="1"/>
</calcChain>
</file>

<file path=xl/sharedStrings.xml><?xml version="1.0" encoding="utf-8"?>
<sst xmlns="http://schemas.openxmlformats.org/spreadsheetml/2006/main" count="29" uniqueCount="27">
  <si>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</si>
  <si>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</si>
  <si>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</si>
  <si>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</si>
  <si>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</si>
  <si>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</si>
  <si>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</si>
  <si>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</si>
  <si>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</si>
  <si>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</si>
  <si>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</si>
  <si>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</si>
  <si>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IT</t>
  </si>
  <si>
    <t>Contr</t>
  </si>
  <si>
    <t>HR</t>
  </si>
  <si>
    <t>Verw</t>
  </si>
  <si>
    <t>PR</t>
  </si>
  <si>
    <t>2010</t>
  </si>
  <si>
    <t>2011</t>
  </si>
  <si>
    <t>2012</t>
  </si>
  <si>
    <t>Gesamt</t>
  </si>
  <si>
    <t>Ergebnis</t>
  </si>
  <si>
    <t>Anzahl Abteilungen</t>
  </si>
  <si>
    <t>Abt.</t>
  </si>
  <si>
    <t>Jahre</t>
  </si>
  <si>
    <t>Summe</t>
  </si>
  <si>
    <t>Abteilungen: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</si>
</sst>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_ ;\-#,##0\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3" applyNumberFormat="1" applyFont="1"/>
    <xf numFmtId="164" fontId="0" fillId="0" borderId="0" xfId="0" applyNumberFormat="1"/>
    <xf numFmtId="164" fontId="3" fillId="0" borderId="0" xfId="0" applyNumberFormat="1" applyFont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5" fillId="0" borderId="0" xfId="0" applyFont="1" applyFill="1"/>
    <xf numFmtId="0" fontId="4" fillId="0" borderId="0" xfId="0" applyFont="1" applyFill="1"/>
    <xf numFmtId="164" fontId="0" fillId="0" borderId="0" xfId="0" applyNumberFormat="1" applyFont="1"/>
  </cellXfs>
  <cellStyles count="4">
    <cellStyle name="Komma" xfId="3" builtinId="3"/>
    <cellStyle name="Standard" xfId="0" builtinId="0"/>
    <cellStyle name="Standard 2" xfId="1"/>
    <cellStyle name="Währung 2" xfId="2"/>
  </cellStyles>
  <dxfs count="4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_ ;\-#,##0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_ ;\-#,##0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_ ;\-#,##0\ "/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_ ;\-#,##0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_ ;\-#,##0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_ ;\-#,##0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_ ;\-#,##0\ "/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ereichVerschieben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ppe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hnungen"/>
      <sheetName val="Monatsvergleich"/>
    </sheetNames>
    <sheetDataSet>
      <sheetData sheetId="0">
        <row r="1">
          <cell r="A1" t="str">
            <v>Rechnungs-Nr.</v>
          </cell>
          <cell r="B1" t="str">
            <v>Gegenstand</v>
          </cell>
          <cell r="C1" t="str">
            <v>Abteilung</v>
          </cell>
          <cell r="D1" t="str">
            <v>Betrag</v>
          </cell>
        </row>
        <row r="2">
          <cell r="A2" t="str">
            <v>2013-004</v>
          </cell>
        </row>
        <row r="3">
          <cell r="A3" t="str">
            <v>2013-005</v>
          </cell>
        </row>
        <row r="4">
          <cell r="A4" t="str">
            <v>2013-009</v>
          </cell>
        </row>
        <row r="5">
          <cell r="A5" t="str">
            <v>2013-007</v>
          </cell>
        </row>
        <row r="6">
          <cell r="A6" t="str">
            <v>2013-006</v>
          </cell>
        </row>
        <row r="7">
          <cell r="A7" t="str">
            <v>2013-010</v>
          </cell>
        </row>
        <row r="8">
          <cell r="A8" t="str">
            <v>2013-003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ximum mit Name"/>
      <sheetName val="Monatsvergleich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id="4" name="Ausgaben" displayName="Ausgaben" ref="A4:E10" totalsRowCount="1" headerRowDxfId="40" dataDxfId="39" dataCellStyle="Komma">
  <tableColumns count="5">
    <tableColumn id="1" name="Abt." totalsRowLabel="Ergebnis" dataDxfId="38" totalsRowDxfId="3"/>
    <tableColumn id="2" name="2010" totalsRowFunction="sum" dataDxfId="37" totalsRowDxfId="2" dataCellStyle="Komma"/>
    <tableColumn id="3" name="2011" totalsRowFunction="sum" dataDxfId="36" totalsRowDxfId="1" dataCellStyle="Komma"/>
    <tableColumn id="4" name="2012" totalsRowFunction="sum" dataDxfId="35" totalsRowDxfId="0" dataCellStyle="Komma"/>
    <tableColumn id="5" name="Summe" totalsRowFunction="sum" dataDxfId="4" dataCellStyle="Komma">
      <calculatedColumnFormula>SUM(Ausgaben[[#This Row],[2010]:[2012]])</calculatedColumnFormula>
    </tableColumn>
  </tableColumns>
  <tableStyleInfo name="TableStyleMedium16" showFirstColumn="1" showLastColumn="0" showRowStripes="1" showColumnStripes="0"/>
</table>
</file>

<file path=xl/tables/table2.xml><?xml version="1.0" encoding="utf-8"?>
<table xmlns="http://schemas.openxmlformats.org/spreadsheetml/2006/main" id="2" name="Umsatz" displayName="Umsatz" ref="A1:N6" totalsRowCount="1" headerRowDxfId="20" dataDxfId="21">
  <tableColumns count="14">
    <tableColumn id="1" name="Jahre" totalsRowLabel="Ergebnis" dataDxfId="34" totalsRowDxfId="18"/>
    <tableColumn id="2" name="Jan" totalsRowFunction="sum" dataDxfId="33" totalsRowDxfId="17"/>
    <tableColumn id="3" name="Feb" totalsRowFunction="sum" dataDxfId="32" totalsRowDxfId="16"/>
    <tableColumn id="4" name="Mrz" totalsRowFunction="sum" dataDxfId="31" totalsRowDxfId="15"/>
    <tableColumn id="5" name="Apr" totalsRowFunction="sum" dataDxfId="30" totalsRowDxfId="14"/>
    <tableColumn id="6" name="Mai" totalsRowFunction="sum" dataDxfId="29" totalsRowDxfId="13"/>
    <tableColumn id="7" name="Jun" totalsRowFunction="sum" dataDxfId="28" totalsRowDxfId="12"/>
    <tableColumn id="8" name="Jul" totalsRowFunction="sum" dataDxfId="27" totalsRowDxfId="11"/>
    <tableColumn id="9" name="Aug" totalsRowFunction="sum" dataDxfId="26" totalsRowDxfId="10"/>
    <tableColumn id="10" name="Sep" totalsRowFunction="sum" dataDxfId="25" totalsRowDxfId="9"/>
    <tableColumn id="11" name="Okt" totalsRowFunction="sum" dataDxfId="24" totalsRowDxfId="8"/>
    <tableColumn id="12" name="Nov" totalsRowFunction="sum" dataDxfId="23" totalsRowDxfId="7"/>
    <tableColumn id="13" name="Dez" totalsRowFunction="sum" dataDxfId="22" totalsRowDxfId="6"/>
    <tableColumn id="14" name="Summe" totalsRowFunction="sum" dataDxfId="19" totalsRowDxfId="5">
      <calculatedColumnFormula>SUM(Umsatz[[#This Row],[Jan]:[Dez]])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C1" sqref="C1"/>
    </sheetView>
  </sheetViews>
  <sheetFormatPr baseColWidth="10" defaultRowHeight="15" x14ac:dyDescent="0.25"/>
  <cols>
    <col min="1" max="1" width="19" style="2" customWidth="1"/>
    <col min="2" max="4" width="8" bestFit="1" customWidth="1"/>
  </cols>
  <sheetData>
    <row r="1" spans="1:7" x14ac:dyDescent="0.25">
      <c r="A1" s="4" t="s">
        <v>20</v>
      </c>
      <c r="B1">
        <f>SUM(Ausgaben[])</f>
        <v>2676292</v>
      </c>
    </row>
    <row r="2" spans="1:7" x14ac:dyDescent="0.25">
      <c r="A2" s="4" t="s">
        <v>22</v>
      </c>
      <c r="B2" s="2">
        <f>COUNTA(Ausgaben[Abt.])</f>
        <v>5</v>
      </c>
    </row>
    <row r="3" spans="1:7" x14ac:dyDescent="0.25">
      <c r="G3" s="6"/>
    </row>
    <row r="4" spans="1:7" x14ac:dyDescent="0.25">
      <c r="A4" s="2" t="s">
        <v>23</v>
      </c>
      <c r="B4" s="2" t="s">
        <v>17</v>
      </c>
      <c r="C4" s="2" t="s">
        <v>18</v>
      </c>
      <c r="D4" s="2" t="s">
        <v>19</v>
      </c>
      <c r="E4" s="3" t="s">
        <v>25</v>
      </c>
      <c r="F4" s="2"/>
    </row>
    <row r="5" spans="1:7" x14ac:dyDescent="0.25">
      <c r="A5" s="4" t="s">
        <v>12</v>
      </c>
      <c r="B5" s="5">
        <v>107042</v>
      </c>
      <c r="C5" s="5">
        <v>173203</v>
      </c>
      <c r="D5" s="5">
        <v>286955</v>
      </c>
      <c r="E5" s="5">
        <f>SUM(Ausgaben[[#This Row],[2010]:[2012]])</f>
        <v>567200</v>
      </c>
    </row>
    <row r="6" spans="1:7" x14ac:dyDescent="0.25">
      <c r="A6" s="4" t="s">
        <v>13</v>
      </c>
      <c r="B6" s="5">
        <v>23602</v>
      </c>
      <c r="C6" s="5">
        <v>27795</v>
      </c>
      <c r="D6" s="5">
        <v>21140</v>
      </c>
      <c r="E6" s="5">
        <f>SUM(Ausgaben[[#This Row],[2010]:[2012]])</f>
        <v>72537</v>
      </c>
    </row>
    <row r="7" spans="1:7" x14ac:dyDescent="0.25">
      <c r="A7" s="4" t="s">
        <v>14</v>
      </c>
      <c r="B7" s="5">
        <v>11083</v>
      </c>
      <c r="C7" s="5">
        <v>12074</v>
      </c>
      <c r="D7" s="5">
        <v>11281</v>
      </c>
      <c r="E7" s="5">
        <f>SUM(Ausgaben[[#This Row],[2010]:[2012]])</f>
        <v>34438</v>
      </c>
    </row>
    <row r="8" spans="1:7" x14ac:dyDescent="0.25">
      <c r="A8" s="4" t="s">
        <v>15</v>
      </c>
      <c r="B8" s="5">
        <v>112128</v>
      </c>
      <c r="C8" s="5">
        <v>167236</v>
      </c>
      <c r="D8" s="5">
        <v>287591</v>
      </c>
      <c r="E8" s="5">
        <f>SUM(Ausgaben[[#This Row],[2010]:[2012]])</f>
        <v>566955</v>
      </c>
    </row>
    <row r="9" spans="1:7" x14ac:dyDescent="0.25">
      <c r="A9" s="4" t="s">
        <v>16</v>
      </c>
      <c r="B9" s="5">
        <v>23602</v>
      </c>
      <c r="C9" s="5">
        <v>27795</v>
      </c>
      <c r="D9" s="5">
        <v>45619</v>
      </c>
      <c r="E9" s="5">
        <f>SUM(Ausgaben[[#This Row],[2010]:[2012]])</f>
        <v>97016</v>
      </c>
    </row>
    <row r="10" spans="1:7" x14ac:dyDescent="0.25">
      <c r="A10" s="4" t="s">
        <v>21</v>
      </c>
      <c r="B10" s="12">
        <f>SUBTOTAL(109,Ausgaben[2010])</f>
        <v>277457</v>
      </c>
      <c r="C10" s="12">
        <f>SUBTOTAL(109,Ausgaben[2011])</f>
        <v>408103</v>
      </c>
      <c r="D10" s="7">
        <f>SUBTOTAL(109,Ausgaben[2012])</f>
        <v>652586</v>
      </c>
      <c r="E10" s="6">
        <f>SUBTOTAL(109,Ausgaben[Summe])</f>
        <v>1338146</v>
      </c>
    </row>
  </sheetData>
  <pageMargins left="0.7" right="0.7" top="0.78740157499999996" bottom="0.78740157499999996" header="0.3" footer="0.3"/>
  <pageSetup paperSize="9" orientation="portrait" horizontalDpi="4294967293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G1" sqref="G1"/>
    </sheetView>
  </sheetViews>
  <sheetFormatPr baseColWidth="10" defaultRowHeight="15" x14ac:dyDescent="0.25"/>
  <cols>
    <col min="6" max="6" width="12.5703125" bestFit="1" customWidth="1"/>
  </cols>
  <sheetData>
    <row r="1" spans="1:7" x14ac:dyDescent="0.25">
      <c r="A1" s="1" t="str">
        <f>Ausgaben[#Headers]</f>
        <v>Abt.</v>
      </c>
      <c r="B1" s="1" t="str">
        <f>Ausgaben[#Headers]</f>
        <v>2010</v>
      </c>
      <c r="C1" s="1" t="str">
        <f>Ausgaben[#Headers]</f>
        <v>2011</v>
      </c>
      <c r="D1" s="1" t="str">
        <f>Ausgaben[#Headers]</f>
        <v>2012</v>
      </c>
      <c r="F1" t="s">
        <v>26</v>
      </c>
      <c r="G1" s="3">
        <f>COUNTA(Ausgaben[Abt.])</f>
        <v>5</v>
      </c>
    </row>
    <row r="2" spans="1:7" x14ac:dyDescent="0.25">
      <c r="A2" t="str">
        <f>Ausgaben[#Totals]</f>
        <v>Ergebnis</v>
      </c>
      <c r="B2">
        <f>Ausgaben[#Totals]</f>
        <v>277457</v>
      </c>
      <c r="C2">
        <f>Ausgaben[#Totals]</f>
        <v>408103</v>
      </c>
      <c r="D2">
        <f>Ausgaben[#Totals]</f>
        <v>652586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zoomScaleNormal="100" workbookViewId="0">
      <selection activeCell="N2" sqref="N2"/>
    </sheetView>
  </sheetViews>
  <sheetFormatPr baseColWidth="10" defaultRowHeight="15" x14ac:dyDescent="0.25"/>
  <cols>
    <col min="1" max="1" width="13.140625" bestFit="1" customWidth="1"/>
    <col min="2" max="5" width="8.7109375" customWidth="1"/>
    <col min="6" max="7" width="9.28515625" bestFit="1" customWidth="1"/>
    <col min="8" max="11" width="8.7109375" customWidth="1"/>
    <col min="12" max="12" width="9.28515625" bestFit="1" customWidth="1"/>
    <col min="13" max="13" width="8.7109375" customWidth="1"/>
  </cols>
  <sheetData>
    <row r="1" spans="1:14" x14ac:dyDescent="0.25">
      <c r="A1" s="8" t="s">
        <v>24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4</v>
      </c>
      <c r="G1" s="9" t="s">
        <v>5</v>
      </c>
      <c r="H1" s="9" t="s">
        <v>6</v>
      </c>
      <c r="I1" s="9" t="s">
        <v>7</v>
      </c>
      <c r="J1" s="9" t="s">
        <v>8</v>
      </c>
      <c r="K1" s="9" t="s">
        <v>9</v>
      </c>
      <c r="L1" s="9" t="s">
        <v>10</v>
      </c>
      <c r="M1" s="9" t="s">
        <v>11</v>
      </c>
      <c r="N1" s="9" t="s">
        <v>25</v>
      </c>
    </row>
    <row r="2" spans="1:14" x14ac:dyDescent="0.25">
      <c r="A2" s="10">
        <f ca="1">A3-1</f>
        <v>2010</v>
      </c>
      <c r="B2" s="11">
        <v>2325</v>
      </c>
      <c r="C2" s="11">
        <v>916</v>
      </c>
      <c r="D2" s="11">
        <v>1702</v>
      </c>
      <c r="E2" s="11">
        <v>3173</v>
      </c>
      <c r="F2" s="11">
        <v>2928</v>
      </c>
      <c r="G2" s="11">
        <v>2159</v>
      </c>
      <c r="H2" s="11">
        <v>1015</v>
      </c>
      <c r="I2" s="11">
        <v>559</v>
      </c>
      <c r="J2" s="11">
        <v>1513</v>
      </c>
      <c r="K2" s="11">
        <v>2824</v>
      </c>
      <c r="L2" s="11">
        <v>675</v>
      </c>
      <c r="M2" s="11">
        <v>1502</v>
      </c>
      <c r="N2">
        <f>SUM(Umsatz[[#This Row],[Jan]:[Dez]])</f>
        <v>21291</v>
      </c>
    </row>
    <row r="3" spans="1:14" x14ac:dyDescent="0.25">
      <c r="A3" s="10">
        <f ca="1">A4-1</f>
        <v>2011</v>
      </c>
      <c r="B3" s="11">
        <v>1178</v>
      </c>
      <c r="C3" s="11">
        <v>1688</v>
      </c>
      <c r="D3" s="11">
        <v>1204</v>
      </c>
      <c r="E3" s="11">
        <v>988</v>
      </c>
      <c r="F3" s="11">
        <v>1487</v>
      </c>
      <c r="G3" s="11">
        <v>1401</v>
      </c>
      <c r="H3" s="11">
        <v>1398</v>
      </c>
      <c r="I3" s="11">
        <v>2906</v>
      </c>
      <c r="J3" s="11">
        <v>1503</v>
      </c>
      <c r="K3" s="11">
        <v>3382</v>
      </c>
      <c r="L3" s="11">
        <v>3058</v>
      </c>
      <c r="M3" s="11">
        <v>1535</v>
      </c>
      <c r="N3" s="11">
        <f>SUM(Umsatz[[#This Row],[Jan]:[Dez]])</f>
        <v>21728</v>
      </c>
    </row>
    <row r="4" spans="1:14" x14ac:dyDescent="0.25">
      <c r="A4" s="10">
        <f ca="1">A5-1</f>
        <v>2012</v>
      </c>
      <c r="B4" s="11">
        <v>1905</v>
      </c>
      <c r="C4" s="11">
        <v>3370</v>
      </c>
      <c r="D4" s="11">
        <v>2613</v>
      </c>
      <c r="E4" s="11">
        <v>3036</v>
      </c>
      <c r="F4" s="11">
        <v>1371</v>
      </c>
      <c r="G4" s="11">
        <v>2952</v>
      </c>
      <c r="H4" s="11">
        <v>3357</v>
      </c>
      <c r="I4" s="11">
        <v>1880</v>
      </c>
      <c r="J4" s="11">
        <v>2878</v>
      </c>
      <c r="K4" s="11">
        <v>2251</v>
      </c>
      <c r="L4" s="11">
        <v>1306</v>
      </c>
      <c r="M4" s="11">
        <v>1975</v>
      </c>
      <c r="N4" s="11">
        <f>SUM(Umsatz[[#This Row],[Jan]:[Dez]])</f>
        <v>28894</v>
      </c>
    </row>
    <row r="5" spans="1:14" x14ac:dyDescent="0.25">
      <c r="A5" s="10">
        <f ca="1">YEAR(TODAY())</f>
        <v>2013</v>
      </c>
      <c r="B5" s="11">
        <v>3014</v>
      </c>
      <c r="C5" s="11">
        <v>2258</v>
      </c>
      <c r="D5" s="11">
        <v>2793</v>
      </c>
      <c r="E5" s="11">
        <v>1802</v>
      </c>
      <c r="F5" s="11">
        <v>968</v>
      </c>
      <c r="G5" s="11">
        <v>1250</v>
      </c>
      <c r="H5" s="11"/>
      <c r="I5" s="11"/>
      <c r="J5" s="11"/>
      <c r="K5" s="11"/>
      <c r="L5" s="11"/>
      <c r="M5" s="11"/>
      <c r="N5" s="11">
        <f>SUM(Umsatz[[#This Row],[Jan]:[Dez]])</f>
        <v>12085</v>
      </c>
    </row>
    <row r="6" spans="1:14" x14ac:dyDescent="0.25">
      <c r="A6" s="10" t="s">
        <v>21</v>
      </c>
      <c r="B6" s="11">
        <f>SUBTOTAL(109,Umsatz[Jan])</f>
        <v>8422</v>
      </c>
      <c r="C6" s="11">
        <f>SUBTOTAL(109,Umsatz[Feb])</f>
        <v>8232</v>
      </c>
      <c r="D6" s="11">
        <f>SUBTOTAL(109,Umsatz[Mrz])</f>
        <v>8312</v>
      </c>
      <c r="E6" s="11">
        <f>SUBTOTAL(109,Umsatz[Apr])</f>
        <v>8999</v>
      </c>
      <c r="F6" s="11">
        <f>SUBTOTAL(109,Umsatz[Mai])</f>
        <v>6754</v>
      </c>
      <c r="G6" s="11">
        <f>SUBTOTAL(109,Umsatz[Jun])</f>
        <v>7762</v>
      </c>
      <c r="H6" s="11">
        <f>SUBTOTAL(109,Umsatz[Jul])</f>
        <v>5770</v>
      </c>
      <c r="I6" s="11">
        <f>SUBTOTAL(109,Umsatz[Aug])</f>
        <v>5345</v>
      </c>
      <c r="J6" s="11">
        <f>SUBTOTAL(109,Umsatz[Sep])</f>
        <v>5894</v>
      </c>
      <c r="K6" s="11">
        <f>SUBTOTAL(109,Umsatz[Okt])</f>
        <v>8457</v>
      </c>
      <c r="L6" s="11">
        <f>SUBTOTAL(109,Umsatz[Nov])</f>
        <v>5039</v>
      </c>
      <c r="M6" s="11">
        <f>SUBTOTAL(109,Umsatz[Dez])</f>
        <v>5012</v>
      </c>
      <c r="N6" s="11">
        <f>SUBTOTAL(109,Umsatz[Summe])</f>
        <v>83998</v>
      </c>
    </row>
  </sheetData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Namen in Tabellen</vt:lpstr>
      <vt:lpstr>Übersicht</vt:lpstr>
      <vt:lpstr>Monatsvergleich</vt:lpstr>
      <vt:lpstr>Monatsvergleich!Start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2013-06-26T17:35:05Z</dcterms:created>
  <dcterms:modified xsi:type="dcterms:W3CDTF">2013-06-29T18:02:33Z</dcterms:modified>
</cp:coreProperties>
</file>